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ENG MAROLA\BONTOHARU\KEC. BONTOHARU\RENSTRA, RENJA, PERJANJIAN KENRRJA\"/>
    </mc:Choice>
  </mc:AlternateContent>
  <bookViews>
    <workbookView xWindow="0" yWindow="0" windowWidth="20490" windowHeight="6870"/>
  </bookViews>
  <sheets>
    <sheet name="Sheet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57" i="1"/>
  <c r="G55" i="1"/>
  <c r="G54" i="1"/>
  <c r="G52" i="1"/>
  <c r="G51" i="1"/>
  <c r="G43" i="1"/>
  <c r="G42" i="1"/>
  <c r="G39" i="1"/>
  <c r="G38" i="1"/>
  <c r="G36" i="1"/>
  <c r="G33" i="1"/>
  <c r="G32" i="1"/>
  <c r="G30" i="1"/>
  <c r="G25" i="1"/>
  <c r="G22" i="1"/>
  <c r="G17" i="1"/>
  <c r="G14" i="1"/>
  <c r="G11" i="1"/>
  <c r="G8" i="1"/>
  <c r="G7" i="1"/>
</calcChain>
</file>

<file path=xl/sharedStrings.xml><?xml version="1.0" encoding="utf-8"?>
<sst xmlns="http://schemas.openxmlformats.org/spreadsheetml/2006/main" count="160" uniqueCount="126">
  <si>
    <t>USULAN PROGRAM DAN KEGIATAN DARI PARA PEMANGKU KEPENTINGAN TAHUN 2022</t>
  </si>
  <si>
    <t xml:space="preserve">                                                            KABUPATEN KEPULAUAN SELAYAR</t>
  </si>
  <si>
    <t>NO.</t>
  </si>
  <si>
    <t>PROGRAM/KEGIATAN/SUB KEGIATAN</t>
  </si>
  <si>
    <t>INDIKATOR KINERJA</t>
  </si>
  <si>
    <t>BESARAN / VOLUME</t>
  </si>
  <si>
    <t>CATATAN</t>
  </si>
  <si>
    <t>OUTPUT</t>
  </si>
  <si>
    <t>OUTCOME</t>
  </si>
  <si>
    <t>1.</t>
  </si>
  <si>
    <t>PROGRAM PENUNJANG URUSAN PEMERINTAHAN DAERAH KABUPATEN/KOTA</t>
  </si>
  <si>
    <t>A. Kegiatan Perencanaan, Penganggaran, dan Evaluasi Kinerja Perangkat Daerah</t>
  </si>
  <si>
    <t>a.</t>
  </si>
  <si>
    <t>Penyusunan Dokumen Perencanaan Perangkat Daerah</t>
  </si>
  <si>
    <t>Rasio Dokumen Perencanaan dan Pelaporan yang Disusun (5 Dokumen ; RKA, RKAP, DPA, DPPA, dan Renja)</t>
  </si>
  <si>
    <t>Tersusunnya Dokumen Perencanaan Sesuai Juknis</t>
  </si>
  <si>
    <t>b.</t>
  </si>
  <si>
    <t>Koordinasi dan Penyusunan Laporan Capaian Kinerja dan Ikhtisar Realisasi Kinerja SKPD</t>
  </si>
  <si>
    <t>Rasio Dokumen Perencanaan dan
Pelaporan yang Disusun (3 Dokumen ; LAKIP, LKPJ dan LPPD)</t>
  </si>
  <si>
    <t>Tersusunnya Dokumen Laporan Capaian Kinerja Sesuai Juknis</t>
  </si>
  <si>
    <t>B. Kegiatan Administrasi Keuangan Perangkat Daerah</t>
  </si>
  <si>
    <t>Penyediaan Gaji dan Tunjangan ASN</t>
  </si>
  <si>
    <t>Administrasi Keuangan dan Belanja
Pegawai/ASN Terpenuhi</t>
  </si>
  <si>
    <t>Terpenuhinya Belanja Pegawai/ASN (Gaji, dan lain-lain)</t>
  </si>
  <si>
    <t>Koordinasi dan Penyusunan Laporan Keuangan Akhir Tahun SKPD</t>
  </si>
  <si>
    <t>Tersedianya Laporan Keuangan Akhitr
Tahun</t>
  </si>
  <si>
    <t>C. Kegiatan Administrasi Kepegawaian Perangkat Daerah</t>
  </si>
  <si>
    <t>Pendataan dan Pengolahan Administrasi Kepegawaian</t>
  </si>
  <si>
    <t>Layanan Administrasi
Kepegawaian dan Peningkatan SDM tersedia</t>
  </si>
  <si>
    <t>Tersedianya Administrasi Kepegawaian yang akurat</t>
  </si>
  <si>
    <t>Bimbingan Teknis Implementasi Peraturan Perundang-Undangan</t>
  </si>
  <si>
    <t xml:space="preserve"> Layanan Administrasi
Kepegawaian dan Peningkatan SDM terpenuhi</t>
  </si>
  <si>
    <t>Terwujudnya program peningkatan Kapasitas Sumber Daya Aparatur</t>
  </si>
  <si>
    <t>D. Kegiatan Administrasi Umum Perangkat Daerah</t>
  </si>
  <si>
    <t>Penyediaan Barang Cetakan dan Penggandaan</t>
  </si>
  <si>
    <t>Terpenuhinya Penunjang Administrasi Umum</t>
  </si>
  <si>
    <t>Terpenuhinya penyediaan Barang
Cetakan (Spanduk)</t>
  </si>
  <si>
    <t>Penyediaan Bahan Bacaan dan Peraturan Perundang-undangan</t>
  </si>
  <si>
    <t>Terpenuhinya Kebutuhan Jasa bahan
bacaan dan Peraturan Perundangundangan</t>
  </si>
  <si>
    <t>c.</t>
  </si>
  <si>
    <t>Fasilitasi Kunjungan Tamu</t>
  </si>
  <si>
    <t>Terpenuhinya Kebutuhan Fasilitasi
Kunjungan Tamu</t>
  </si>
  <si>
    <t>d.</t>
  </si>
  <si>
    <t>Penyelenggaraan Rapat Koordinasi dan Konsultasi SKPD</t>
  </si>
  <si>
    <t>Terpenuhinya kebutuhan rapat-rapat
koordinasi dan konsultasi dalam dan luar daerah</t>
  </si>
  <si>
    <t>E. Kegiatan Penyediaan Jasa Penunjang Urusan Pemerintahan Daerah</t>
  </si>
  <si>
    <t>Penyediaan Jasa Komunikasi, Sumber Daya Air dan Listrik</t>
  </si>
  <si>
    <t>Terpenuhinya Jasa Penunjang Layanan
Umum</t>
  </si>
  <si>
    <t>Terpenuhinya kebutuhan jasa komunikasi sumber daya air dan listrik</t>
  </si>
  <si>
    <t>Penyediaan Jasa Pelayanan Umum Kantor</t>
  </si>
  <si>
    <t>Terpenuhinya Belanja Premi Asuransi Tenaga Kerja (BPJS) PTT,                                               Terpenuhinya kebutuhan makan minum rapat, 
Tersedianya Alat Tulis Kantor,                      Tersedianya Honorarium PTT</t>
  </si>
  <si>
    <t>F. Kegiatan Pemeliharaan Barang Milik Daerah Penunjang Urusan Pemerintahan Daerah</t>
  </si>
  <si>
    <t>Pemeliharaan / Rehabilitasi Sarana dan Prasarana Gedung kantor dan bangunan lainnya</t>
  </si>
  <si>
    <t>Kebutuhan Pemeliharaan sarana dan prasaranan Gedung Kantor dan Bangunan Lainnya terpenuhi</t>
  </si>
  <si>
    <t>Terpenuhinya Kebutuhan Pemeliharaan Gedung Kantor dan Lainnya</t>
  </si>
  <si>
    <t>Penyediaan Jasa Pemeliharaan, Biaya Pemeliharaan dan Pajak Kendaraan Perorangan Dinas atau Kendaraan Dinas Jabatan</t>
  </si>
  <si>
    <t>Kebutuhan Pemeliharaan Rutin/Berkala Sarana dan Prasarana Aparatur terpenuhi</t>
  </si>
  <si>
    <t>Terpenuhinya Kebutuhan Pemeliharaan
Kendaraan Dinas/Operasional</t>
  </si>
  <si>
    <t>Pemeliharaan Peralatan dan Mesin Lainnya</t>
  </si>
  <si>
    <t>Terpenuhinya Kebutuhan Pemeliharaan
Peralatan Gedung Kantor</t>
  </si>
  <si>
    <t>Pemeliharaan Aset Tetap Lainnya</t>
  </si>
  <si>
    <t>G. Kegiatan Pengadaan Barang Milik Daerah Penunjang Urusan Pemerintahan Daerah</t>
  </si>
  <si>
    <t>Pengadaan Peralatan dan mesin lainnya</t>
  </si>
  <si>
    <t>Kebutuhan pengadaan Sarana dan Prasarana Aparatur terpenuhi</t>
  </si>
  <si>
    <t>Terpenuhinya Kebutuhan pengadaan peralatan kantor</t>
  </si>
  <si>
    <t>2.</t>
  </si>
  <si>
    <t>PROGRAM PEMBERDAYAAN MASYARAKAT DESA DAN KELURAHAN</t>
  </si>
  <si>
    <t>A. Kegiatan Koordinasi Kegiatan Pemberdayaan Desa</t>
  </si>
  <si>
    <t>Peningkatan Efektifitas Kegiatan pemberdayaan Masyarakat di Wilayah Kecamatan</t>
  </si>
  <si>
    <t>Meningkatnya Keberdayaan Masyarakat Desa/Kelurahan</t>
  </si>
  <si>
    <t>Tersedianya Penunjang Pelaksanaan PKK</t>
  </si>
  <si>
    <t>Sinkronisasi Program Kerja dan Kegiatan Pemberdayaan Masyarakat yang dilakukan oleh Pemerintah dan Swasta di Wilayah Kerja Kecamatan</t>
  </si>
  <si>
    <t>Meningkatnya peserta KB aktif lewat Kampung KB                                                                    Meningkatnya Pembinaan organisasi Pemuda dan Kemasyarakatan</t>
  </si>
  <si>
    <t>B. Pemberdayaan Lembaga Kemasyarakatan Tingkat Kecamatan</t>
  </si>
  <si>
    <t>a</t>
  </si>
  <si>
    <t>Fasilitasi Pengembangan Usaha Ekonomi Masyarakat</t>
  </si>
  <si>
    <t>Meningkatnya Keberdayaan Masyarakat di Bidang Ekonomi</t>
  </si>
  <si>
    <t>Terlaksananya Fasilitasi Pengembangan Ekonomi Masayarakat Pesisir</t>
  </si>
  <si>
    <t>3.</t>
  </si>
  <si>
    <t>PROGRAM PENYELENGGARAAN URUSAN PEMERINTAHAN UMUM</t>
  </si>
  <si>
    <t>A. Kegiatan Penyelenggaraan Urusan Pemerintahan Umum se suai  Penugasan Kepala Daerah</t>
  </si>
  <si>
    <t>Pembinaan Wawasan Kebangsaan dan Ketahanan Nasional dalam rangka Memantapkan Pengamalan Pancasila, Pelaksanaan Undang-Undang Dasar Negara Republik Indonesia Tahun 1945, Pelestarian Bhinneka Tunggal Ika serta Pemertahanan dan Pemeliharaan Keutuhan Negara Kesatuan Republik Indonesia</t>
  </si>
  <si>
    <t>Persentase Lomba yang Diikuti dalam
Rangka HUT RI dan Hari Jadi Selayar</t>
  </si>
  <si>
    <t>Persentase lomba yang diikuti dalam
rangka HUT Kemerdekaan RI dan Hari Jadi Selayar</t>
  </si>
  <si>
    <t>Pembinaan Kerukunan Antarsuku dan Intrasuku, Umat Beragama, Ras, dan Golongan Lainnya Guna Mewujudkan Stabilitas Keamanan Lokal, Regional, dan Nasional</t>
  </si>
  <si>
    <t>Persentase Lomba yang Diikuti dalam
Rangka Hari - hari Besar Keagamaan</t>
  </si>
  <si>
    <t xml:space="preserve">Terselenggaranya Kegiatan keagamaan MTQ
</t>
  </si>
  <si>
    <t>4.</t>
  </si>
  <si>
    <t>PROGRAM PEMBINAAN DAN PENGAWASAN PEMERINTAHAN DESA</t>
  </si>
  <si>
    <t>A.   Kegiatan Fasilitasi, Rekomendasi dan Koordinasi Pembina an dan Pengawasan Pemerintahan Desa</t>
  </si>
  <si>
    <t>Fasilitasi Penerapan dan Penegakan Peraturan Perundang-Undangan</t>
  </si>
  <si>
    <t>Rasio Fasilitasi, Rekomendasi dan
Koordinasi Pembinaan dan Pengawasan Pemerintahan Desa</t>
  </si>
  <si>
    <t>Penertiban ternak liar terlaksana sesuai Perda</t>
  </si>
  <si>
    <t xml:space="preserve">Fasilitasi Pealkasanaan Tugas,Fungsi dan kewajiban Lembaga Kemasyarakatan </t>
  </si>
  <si>
    <t>Meningkatnya fasilitasi pelaksanaan Tugas,Fungsi dan Kewajiban Lembaga Kemasyarakatan</t>
  </si>
  <si>
    <t>Terlaksananya Koordinasi Layanan Kesehatan (Kecamatan Sehat)</t>
  </si>
  <si>
    <t>Fasilitasi Penyelenggaraan Ketenteraman dan Ketertiban Umum</t>
  </si>
  <si>
    <t>kondusifnya keamanan dan ketertiban
masyarkat lewat koordinasi dan pembinaan</t>
  </si>
  <si>
    <t>d</t>
  </si>
  <si>
    <t>Fasilitasi Penyusunan Perencanaan Pembangunan Partisipatif</t>
  </si>
  <si>
    <t>Jumlah usulan yang terealisasi dan
usulan yang berdasarkan Prioritas
Usulan</t>
  </si>
  <si>
    <t>e</t>
  </si>
  <si>
    <t xml:space="preserve">Fasilitasi Administrasi Tata Pemerintahan Desa </t>
  </si>
  <si>
    <t>Meningkatnya Fasilitasi Tata Pemerintahan Desa</t>
  </si>
  <si>
    <t>Terlaksananya Loma Desa/Kelurahan</t>
  </si>
  <si>
    <t xml:space="preserve">f. </t>
  </si>
  <si>
    <t>Koordinasi Pendampingan Desa di Wilayahnya</t>
  </si>
  <si>
    <t>Meningkatnya Pendampingan / evaluasi pajak desa/kelurahan</t>
  </si>
  <si>
    <t>Terdatanya obyek dan subyek pajak yang akurat</t>
  </si>
  <si>
    <t>g.</t>
  </si>
  <si>
    <t>Fasilitasi Penyusunan Program dan Pelaksanaan Pemberdayaan Masyarakat Desa</t>
  </si>
  <si>
    <t>Terlaksananya Asistensi dan Pembinaan APBDes</t>
  </si>
  <si>
    <t>5.</t>
  </si>
  <si>
    <t>PROGRAM KOORDINASI DAN KETENTRAMAN DAN KETERTIBAN UMUM</t>
  </si>
  <si>
    <t>A.   Kegiatan Koordinasi Upaya Penyelenggaraan Ketentraman an dan Ketertiban Umum</t>
  </si>
  <si>
    <t>Sinergitas dengan Kepolisian Negara Republik Indonesia, Tentara Nasional Indonesia dan Instansi Vertikal di Wilayah Kecamatan</t>
  </si>
  <si>
    <t>Layanan Penanganan Covid-19 terpenuhi</t>
  </si>
  <si>
    <t>Tersedianya dukungan pendanaan untuk belanja penanganan kesehatan Covid-19</t>
  </si>
  <si>
    <t>PROGRAM PENYELENGGARAAN PEMERINTAHAN DI TINGKAT KECAMATAN</t>
  </si>
  <si>
    <t>A. Koordinasi penyelenggaraan Kegiatan Pemerintahan di Tingkat Kecamatan</t>
  </si>
  <si>
    <t>Peningkatan efektifitas Kegiatan Pemerintahan di Wilayah Kecamatan</t>
  </si>
  <si>
    <t>Meningkatnya efektifitas Kegiatan Pemerintahan di Kecamatan</t>
  </si>
  <si>
    <t xml:space="preserve">Tersedianya Laporan Informasi Kependudukan                                              Tersusunnya Propil Kecamatan yang akurat                                                                                              </t>
  </si>
  <si>
    <t>JUMLAH</t>
  </si>
  <si>
    <t>GAJI</t>
  </si>
  <si>
    <t>Terpenuhinya Jasa Penunjang Layanan 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</si>
</sst>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_-* #,##0_-;\-* #,##0_-;_-* &quot;-&quot;_-;_-@_-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2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right" vertical="center"/>
    </xf>
    <xf numFmtId="0" fontId="0" fillId="4" borderId="13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3" fontId="2" fillId="4" borderId="0" xfId="0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3" fontId="0" fillId="0" borderId="21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3" fontId="0" fillId="0" borderId="0" xfId="0" applyNumberFormat="1" applyBorder="1" applyAlignment="1">
      <alignment horizontal="right" vertical="center"/>
    </xf>
    <xf numFmtId="0" fontId="0" fillId="4" borderId="14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" fontId="0" fillId="0" borderId="20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0" fillId="0" borderId="13" xfId="0" quotePrefix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3" fontId="0" fillId="0" borderId="9" xfId="0" applyNumberFormat="1" applyBorder="1" applyAlignment="1">
      <alignment horizontal="right" vertical="center"/>
    </xf>
    <xf numFmtId="0" fontId="0" fillId="3" borderId="3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4" borderId="0" xfId="0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3" fontId="2" fillId="0" borderId="9" xfId="0" applyNumberFormat="1" applyFont="1" applyBorder="1" applyAlignment="1">
      <alignment horizontal="right" vertical="center"/>
    </xf>
    <xf numFmtId="41" fontId="0" fillId="0" borderId="0" xfId="1" applyFont="1"/>
    <xf numFmtId="164" fontId="0" fillId="0" borderId="0" xfId="0" applyNumberFormat="1"/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4" borderId="14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view="pageLayout" topLeftCell="A22" zoomScaleNormal="100" workbookViewId="0">
      <selection activeCell="F9" sqref="F9"/>
    </sheetView>
  </sheetViews>
  <sheetFormatPr defaultRowHeight="15" x14ac:dyDescent="0.25"/>
  <cols>
    <col min="1" max="1" width="4.7109375" customWidth="1"/>
    <col min="2" max="2" width="4.140625" customWidth="1"/>
    <col min="4" max="4" width="31.28515625" customWidth="1"/>
    <col min="5" max="5" width="26.42578125" customWidth="1"/>
    <col min="6" max="6" width="27.140625" customWidth="1"/>
    <col min="7" max="8" width="13.140625" customWidth="1"/>
  </cols>
  <sheetData>
    <row r="1" spans="1:8" x14ac:dyDescent="0.25">
      <c r="A1" s="64" t="s">
        <v>0</v>
      </c>
      <c r="B1" s="64"/>
      <c r="C1" s="64"/>
      <c r="D1" s="64"/>
      <c r="E1" s="64"/>
      <c r="F1" s="64"/>
      <c r="G1" s="64"/>
      <c r="H1" s="64"/>
    </row>
    <row r="2" spans="1:8" x14ac:dyDescent="0.25">
      <c r="A2" s="64" t="s">
        <v>1</v>
      </c>
      <c r="B2" s="64"/>
      <c r="C2" s="64"/>
      <c r="D2" s="64"/>
      <c r="E2" s="64"/>
      <c r="F2" s="64"/>
      <c r="G2" s="64"/>
      <c r="H2" s="64"/>
    </row>
    <row r="4" spans="1:8" x14ac:dyDescent="0.25">
      <c r="A4" s="78" t="s">
        <v>2</v>
      </c>
      <c r="B4" s="80" t="s">
        <v>3</v>
      </c>
      <c r="C4" s="81"/>
      <c r="D4" s="82"/>
      <c r="E4" s="86" t="s">
        <v>4</v>
      </c>
      <c r="F4" s="87"/>
      <c r="G4" s="88" t="s">
        <v>5</v>
      </c>
      <c r="H4" s="78" t="s">
        <v>6</v>
      </c>
    </row>
    <row r="5" spans="1:8" x14ac:dyDescent="0.25">
      <c r="A5" s="79"/>
      <c r="B5" s="83"/>
      <c r="C5" s="84"/>
      <c r="D5" s="85"/>
      <c r="E5" s="1" t="s">
        <v>7</v>
      </c>
      <c r="F5" s="2" t="s">
        <v>8</v>
      </c>
      <c r="G5" s="85"/>
      <c r="H5" s="79"/>
    </row>
    <row r="6" spans="1:8" x14ac:dyDescent="0.25">
      <c r="A6" s="3" t="s">
        <v>9</v>
      </c>
      <c r="B6" s="89">
        <v>2</v>
      </c>
      <c r="C6" s="90"/>
      <c r="D6" s="91"/>
      <c r="E6" s="4">
        <v>3</v>
      </c>
      <c r="F6" s="3">
        <v>4</v>
      </c>
      <c r="G6" s="4">
        <v>5</v>
      </c>
      <c r="H6" s="3">
        <v>6</v>
      </c>
    </row>
    <row r="7" spans="1:8" x14ac:dyDescent="0.25">
      <c r="A7" s="5" t="s">
        <v>9</v>
      </c>
      <c r="B7" s="56" t="s">
        <v>10</v>
      </c>
      <c r="C7" s="57"/>
      <c r="D7" s="58"/>
      <c r="E7" s="6"/>
      <c r="F7" s="7"/>
      <c r="G7" s="8">
        <f>SUM(G8+G11+G14+G17+G22+G25+G30)</f>
        <v>3361525000</v>
      </c>
      <c r="H7" s="5"/>
    </row>
    <row r="8" spans="1:8" ht="30" customHeight="1" x14ac:dyDescent="0.25">
      <c r="A8" s="9"/>
      <c r="B8" s="59" t="s">
        <v>11</v>
      </c>
      <c r="C8" s="60"/>
      <c r="D8" s="61"/>
      <c r="E8" s="10"/>
      <c r="F8" s="11"/>
      <c r="G8" s="12">
        <f>SUM(G9+G10)</f>
        <v>9000000</v>
      </c>
      <c r="H8" s="9"/>
    </row>
    <row r="9" spans="1:8" ht="63.75" customHeight="1" x14ac:dyDescent="0.25">
      <c r="A9" s="13"/>
      <c r="B9" s="14" t="s">
        <v>12</v>
      </c>
      <c r="C9" s="65" t="s">
        <v>13</v>
      </c>
      <c r="D9" s="66"/>
      <c r="E9" s="15" t="s">
        <v>14</v>
      </c>
      <c r="F9" s="16" t="s">
        <v>15</v>
      </c>
      <c r="G9" s="17">
        <v>6000000</v>
      </c>
      <c r="H9" s="18"/>
    </row>
    <row r="10" spans="1:8" ht="78" customHeight="1" x14ac:dyDescent="0.25">
      <c r="A10" s="19"/>
      <c r="B10" s="20" t="s">
        <v>16</v>
      </c>
      <c r="C10" s="67" t="s">
        <v>17</v>
      </c>
      <c r="D10" s="68"/>
      <c r="E10" s="21" t="s">
        <v>18</v>
      </c>
      <c r="F10" s="22" t="s">
        <v>19</v>
      </c>
      <c r="G10" s="23">
        <v>3000000</v>
      </c>
      <c r="H10" s="19"/>
    </row>
    <row r="11" spans="1:8" x14ac:dyDescent="0.25">
      <c r="A11" s="9"/>
      <c r="B11" s="24" t="s">
        <v>20</v>
      </c>
      <c r="C11" s="25"/>
      <c r="D11" s="26"/>
      <c r="E11" s="10"/>
      <c r="F11" s="11"/>
      <c r="G11" s="12">
        <f>SUM(G12+G13)</f>
        <v>2983340000</v>
      </c>
      <c r="H11" s="9"/>
    </row>
    <row r="12" spans="1:8" ht="51.75" customHeight="1" x14ac:dyDescent="0.25">
      <c r="A12" s="13"/>
      <c r="B12" s="14" t="s">
        <v>12</v>
      </c>
      <c r="C12" s="77" t="s">
        <v>21</v>
      </c>
      <c r="D12" s="73"/>
      <c r="E12" s="15" t="s">
        <v>22</v>
      </c>
      <c r="F12" s="16" t="s">
        <v>23</v>
      </c>
      <c r="G12" s="27">
        <v>2980340000</v>
      </c>
      <c r="H12" s="28"/>
    </row>
    <row r="13" spans="1:8" ht="53.25" customHeight="1" x14ac:dyDescent="0.25">
      <c r="A13" s="19"/>
      <c r="B13" s="20" t="s">
        <v>16</v>
      </c>
      <c r="C13" s="67" t="s">
        <v>24</v>
      </c>
      <c r="D13" s="68"/>
      <c r="E13" s="29" t="s">
        <v>22</v>
      </c>
      <c r="F13" s="22" t="s">
        <v>25</v>
      </c>
      <c r="G13" s="23">
        <v>3000000</v>
      </c>
      <c r="H13" s="19"/>
    </row>
    <row r="14" spans="1:8" x14ac:dyDescent="0.25">
      <c r="A14" s="9"/>
      <c r="B14" s="24" t="s">
        <v>26</v>
      </c>
      <c r="C14" s="25"/>
      <c r="D14" s="26"/>
      <c r="E14" s="10"/>
      <c r="F14" s="11"/>
      <c r="G14" s="12">
        <f>SUM(G15+G16)</f>
        <v>17000000</v>
      </c>
      <c r="H14" s="9"/>
    </row>
    <row r="15" spans="1:8" ht="55.5" customHeight="1" x14ac:dyDescent="0.25">
      <c r="A15" s="13"/>
      <c r="B15" s="14" t="s">
        <v>12</v>
      </c>
      <c r="C15" s="65" t="s">
        <v>27</v>
      </c>
      <c r="D15" s="66"/>
      <c r="E15" s="15" t="s">
        <v>28</v>
      </c>
      <c r="F15" s="16" t="s">
        <v>29</v>
      </c>
      <c r="G15" s="27">
        <v>2000000</v>
      </c>
      <c r="H15" s="13"/>
    </row>
    <row r="16" spans="1:8" ht="63" customHeight="1" x14ac:dyDescent="0.25">
      <c r="A16" s="19"/>
      <c r="B16" s="20" t="s">
        <v>16</v>
      </c>
      <c r="C16" s="67" t="s">
        <v>30</v>
      </c>
      <c r="D16" s="68"/>
      <c r="E16" s="29" t="s">
        <v>31</v>
      </c>
      <c r="F16" s="22" t="s">
        <v>32</v>
      </c>
      <c r="G16" s="23">
        <v>15000000</v>
      </c>
      <c r="H16" s="19"/>
    </row>
    <row r="17" spans="1:9" x14ac:dyDescent="0.25">
      <c r="A17" s="9"/>
      <c r="B17" s="24" t="s">
        <v>33</v>
      </c>
      <c r="C17" s="25"/>
      <c r="D17" s="26"/>
      <c r="E17" s="10"/>
      <c r="F17" s="11"/>
      <c r="G17" s="12">
        <f>SUM(G18+G19+G20,G21)</f>
        <v>82899000</v>
      </c>
      <c r="H17" s="9"/>
    </row>
    <row r="18" spans="1:9" ht="50.25" customHeight="1" x14ac:dyDescent="0.25">
      <c r="A18" s="18"/>
      <c r="B18" s="14" t="s">
        <v>12</v>
      </c>
      <c r="C18" s="77" t="s">
        <v>34</v>
      </c>
      <c r="D18" s="73"/>
      <c r="E18" s="15" t="s">
        <v>35</v>
      </c>
      <c r="F18" s="16" t="s">
        <v>36</v>
      </c>
      <c r="G18" s="17">
        <v>2000000</v>
      </c>
      <c r="H18" s="18"/>
    </row>
    <row r="19" spans="1:9" ht="63" customHeight="1" x14ac:dyDescent="0.25">
      <c r="A19" s="13"/>
      <c r="B19" s="14" t="s">
        <v>16</v>
      </c>
      <c r="C19" s="65" t="s">
        <v>37</v>
      </c>
      <c r="D19" s="66"/>
      <c r="E19" s="15" t="s">
        <v>35</v>
      </c>
      <c r="F19" s="16" t="s">
        <v>38</v>
      </c>
      <c r="G19" s="27">
        <v>4020000</v>
      </c>
      <c r="H19" s="13"/>
    </row>
    <row r="20" spans="1:9" ht="47.25" customHeight="1" x14ac:dyDescent="0.25">
      <c r="A20" s="13"/>
      <c r="B20" s="14" t="s">
        <v>39</v>
      </c>
      <c r="C20" s="77" t="s">
        <v>40</v>
      </c>
      <c r="D20" s="73"/>
      <c r="E20" s="15" t="s">
        <v>35</v>
      </c>
      <c r="F20" s="16" t="s">
        <v>41</v>
      </c>
      <c r="G20" s="27">
        <v>2400000</v>
      </c>
      <c r="H20" s="13"/>
    </row>
    <row r="21" spans="1:9" ht="62.25" customHeight="1" x14ac:dyDescent="0.25">
      <c r="A21" s="19"/>
      <c r="B21" s="20" t="s">
        <v>42</v>
      </c>
      <c r="C21" s="67" t="s">
        <v>43</v>
      </c>
      <c r="D21" s="68"/>
      <c r="E21" s="29" t="s">
        <v>35</v>
      </c>
      <c r="F21" s="22" t="s">
        <v>44</v>
      </c>
      <c r="G21" s="23">
        <v>74479000</v>
      </c>
      <c r="H21" s="19"/>
    </row>
    <row r="22" spans="1:9" x14ac:dyDescent="0.25">
      <c r="A22" s="9"/>
      <c r="B22" s="59" t="s">
        <v>45</v>
      </c>
      <c r="C22" s="60"/>
      <c r="D22" s="61"/>
      <c r="E22" s="10"/>
      <c r="F22" s="11"/>
      <c r="G22" s="12">
        <f>SUM(G23+G24)</f>
        <v>185464000</v>
      </c>
      <c r="H22" s="9"/>
    </row>
    <row r="23" spans="1:9" ht="46.5" customHeight="1" x14ac:dyDescent="0.25">
      <c r="A23" s="18"/>
      <c r="B23" s="14" t="s">
        <v>12</v>
      </c>
      <c r="C23" s="65" t="s">
        <v>46</v>
      </c>
      <c r="D23" s="66"/>
      <c r="E23" s="15" t="s">
        <v>125</v>
      </c>
      <c r="F23" s="16" t="s">
        <v>48</v>
      </c>
      <c r="G23" s="17">
        <v>12789000</v>
      </c>
      <c r="H23" s="18"/>
    </row>
    <row r="24" spans="1:9" ht="120" x14ac:dyDescent="0.25">
      <c r="A24" s="30"/>
      <c r="B24" s="20" t="s">
        <v>16</v>
      </c>
      <c r="C24" s="74" t="s">
        <v>49</v>
      </c>
      <c r="D24" s="75"/>
      <c r="E24" s="29" t="s">
        <v>47</v>
      </c>
      <c r="F24" s="22" t="s">
        <v>50</v>
      </c>
      <c r="G24" s="23">
        <v>172675000</v>
      </c>
      <c r="H24" s="31"/>
    </row>
    <row r="25" spans="1:9" hidden="1" x14ac:dyDescent="0.25">
      <c r="A25" s="9"/>
      <c r="B25" s="59" t="s">
        <v>51</v>
      </c>
      <c r="C25" s="60"/>
      <c r="D25" s="61"/>
      <c r="E25" s="10"/>
      <c r="F25" s="11"/>
      <c r="G25" s="12">
        <f>SUM(G26+G27+G28+G29)</f>
        <v>63822000</v>
      </c>
      <c r="H25" s="9"/>
    </row>
    <row r="26" spans="1:9" ht="69" customHeight="1" x14ac:dyDescent="0.25">
      <c r="A26" s="13"/>
      <c r="B26" s="14" t="s">
        <v>12</v>
      </c>
      <c r="C26" s="65" t="s">
        <v>52</v>
      </c>
      <c r="D26" s="66"/>
      <c r="E26" s="15" t="s">
        <v>53</v>
      </c>
      <c r="F26" s="16" t="s">
        <v>54</v>
      </c>
      <c r="G26" s="27">
        <v>8000000</v>
      </c>
      <c r="H26" s="13"/>
    </row>
    <row r="27" spans="1:9" ht="54.75" customHeight="1" x14ac:dyDescent="0.25">
      <c r="A27" s="13"/>
      <c r="B27" s="14" t="s">
        <v>16</v>
      </c>
      <c r="C27" s="65" t="s">
        <v>55</v>
      </c>
      <c r="D27" s="66"/>
      <c r="E27" s="15" t="s">
        <v>56</v>
      </c>
      <c r="F27" s="16" t="s">
        <v>57</v>
      </c>
      <c r="G27" s="27">
        <v>49982000</v>
      </c>
      <c r="H27" s="13"/>
    </row>
    <row r="28" spans="1:9" ht="65.25" customHeight="1" x14ac:dyDescent="0.25">
      <c r="A28" s="13"/>
      <c r="B28" s="32" t="s">
        <v>39</v>
      </c>
      <c r="C28" s="72" t="s">
        <v>58</v>
      </c>
      <c r="D28" s="73"/>
      <c r="E28" s="15" t="s">
        <v>56</v>
      </c>
      <c r="F28" s="16" t="s">
        <v>59</v>
      </c>
      <c r="G28" s="27">
        <v>2920000</v>
      </c>
      <c r="H28" s="13"/>
    </row>
    <row r="29" spans="1:9" ht="60.75" customHeight="1" x14ac:dyDescent="0.25">
      <c r="A29" s="19"/>
      <c r="B29" s="20" t="s">
        <v>42</v>
      </c>
      <c r="C29" s="74" t="s">
        <v>60</v>
      </c>
      <c r="D29" s="75"/>
      <c r="E29" s="29" t="s">
        <v>56</v>
      </c>
      <c r="F29" s="22" t="s">
        <v>59</v>
      </c>
      <c r="G29" s="23">
        <v>2920000</v>
      </c>
      <c r="H29" s="19"/>
      <c r="I29" s="33"/>
    </row>
    <row r="30" spans="1:9" x14ac:dyDescent="0.25">
      <c r="A30" s="9"/>
      <c r="B30" s="59" t="s">
        <v>61</v>
      </c>
      <c r="C30" s="60"/>
      <c r="D30" s="61"/>
      <c r="E30" s="10"/>
      <c r="F30" s="11"/>
      <c r="G30" s="12">
        <f>G31</f>
        <v>20000000</v>
      </c>
      <c r="H30" s="9"/>
      <c r="I30" s="33"/>
    </row>
    <row r="31" spans="1:9" ht="51.75" customHeight="1" x14ac:dyDescent="0.25">
      <c r="A31" s="34"/>
      <c r="B31" s="35" t="s">
        <v>12</v>
      </c>
      <c r="C31" s="76" t="s">
        <v>62</v>
      </c>
      <c r="D31" s="63"/>
      <c r="E31" s="36" t="s">
        <v>63</v>
      </c>
      <c r="F31" s="37" t="s">
        <v>64</v>
      </c>
      <c r="G31" s="38">
        <v>20000000</v>
      </c>
      <c r="H31" s="34"/>
    </row>
    <row r="32" spans="1:9" x14ac:dyDescent="0.25">
      <c r="A32" s="5" t="s">
        <v>65</v>
      </c>
      <c r="B32" s="56" t="s">
        <v>66</v>
      </c>
      <c r="C32" s="57"/>
      <c r="D32" s="58"/>
      <c r="E32" s="39"/>
      <c r="F32" s="40"/>
      <c r="G32" s="8">
        <f>SUM(G33+G36)</f>
        <v>26500000</v>
      </c>
      <c r="H32" s="5"/>
    </row>
    <row r="33" spans="1:9" x14ac:dyDescent="0.25">
      <c r="A33" s="9"/>
      <c r="B33" s="24" t="s">
        <v>67</v>
      </c>
      <c r="C33" s="25"/>
      <c r="D33" s="26"/>
      <c r="E33" s="10"/>
      <c r="F33" s="11"/>
      <c r="G33" s="12">
        <f>SUM(G34+G35)</f>
        <v>21500000</v>
      </c>
      <c r="H33" s="9"/>
    </row>
    <row r="34" spans="1:9" ht="45" customHeight="1" x14ac:dyDescent="0.25">
      <c r="A34" s="18"/>
      <c r="B34" s="41" t="s">
        <v>12</v>
      </c>
      <c r="C34" s="69" t="s">
        <v>68</v>
      </c>
      <c r="D34" s="70"/>
      <c r="E34" s="42" t="s">
        <v>69</v>
      </c>
      <c r="F34" s="43" t="s">
        <v>70</v>
      </c>
      <c r="G34" s="17">
        <v>13000000</v>
      </c>
      <c r="H34" s="18"/>
    </row>
    <row r="35" spans="1:9" ht="80.25" customHeight="1" x14ac:dyDescent="0.25">
      <c r="A35" s="34"/>
      <c r="B35" s="35" t="s">
        <v>16</v>
      </c>
      <c r="C35" s="62" t="s">
        <v>71</v>
      </c>
      <c r="D35" s="71"/>
      <c r="E35" s="36" t="s">
        <v>69</v>
      </c>
      <c r="F35" s="44" t="s">
        <v>72</v>
      </c>
      <c r="G35" s="38">
        <v>8500000</v>
      </c>
      <c r="H35" s="34"/>
    </row>
    <row r="36" spans="1:9" x14ac:dyDescent="0.25">
      <c r="A36" s="9"/>
      <c r="B36" s="24" t="s">
        <v>73</v>
      </c>
      <c r="C36" s="25"/>
      <c r="D36" s="26"/>
      <c r="E36" s="10"/>
      <c r="F36" s="11"/>
      <c r="G36" s="12">
        <f>G37</f>
        <v>5000000</v>
      </c>
      <c r="H36" s="9"/>
    </row>
    <row r="37" spans="1:9" ht="51.75" customHeight="1" x14ac:dyDescent="0.25">
      <c r="A37" s="34"/>
      <c r="B37" s="35" t="s">
        <v>74</v>
      </c>
      <c r="C37" s="62" t="s">
        <v>75</v>
      </c>
      <c r="D37" s="71"/>
      <c r="E37" s="36" t="s">
        <v>76</v>
      </c>
      <c r="F37" s="45" t="s">
        <v>77</v>
      </c>
      <c r="G37" s="38">
        <v>5000000</v>
      </c>
      <c r="H37" s="34"/>
    </row>
    <row r="38" spans="1:9" x14ac:dyDescent="0.25">
      <c r="A38" s="7" t="s">
        <v>78</v>
      </c>
      <c r="B38" s="56" t="s">
        <v>79</v>
      </c>
      <c r="C38" s="57"/>
      <c r="D38" s="58"/>
      <c r="E38" s="39"/>
      <c r="F38" s="40"/>
      <c r="G38" s="8">
        <f>SUM(G39)</f>
        <v>50000000</v>
      </c>
      <c r="H38" s="7"/>
    </row>
    <row r="39" spans="1:9" x14ac:dyDescent="0.25">
      <c r="A39" s="9"/>
      <c r="B39" s="59" t="s">
        <v>80</v>
      </c>
      <c r="C39" s="60"/>
      <c r="D39" s="61"/>
      <c r="E39" s="10"/>
      <c r="F39" s="11"/>
      <c r="G39" s="12">
        <f>SUM(G40+G41)</f>
        <v>50000000</v>
      </c>
      <c r="H39" s="9"/>
    </row>
    <row r="40" spans="1:9" ht="129.75" customHeight="1" x14ac:dyDescent="0.25">
      <c r="A40" s="13"/>
      <c r="B40" s="14" t="s">
        <v>12</v>
      </c>
      <c r="C40" s="65" t="s">
        <v>81</v>
      </c>
      <c r="D40" s="66"/>
      <c r="E40" s="15" t="s">
        <v>82</v>
      </c>
      <c r="F40" s="16" t="s">
        <v>83</v>
      </c>
      <c r="G40" s="27">
        <v>23000000</v>
      </c>
      <c r="H40" s="13"/>
    </row>
    <row r="41" spans="1:9" ht="63" customHeight="1" x14ac:dyDescent="0.25">
      <c r="A41" s="34"/>
      <c r="B41" s="35" t="s">
        <v>16</v>
      </c>
      <c r="C41" s="62" t="s">
        <v>84</v>
      </c>
      <c r="D41" s="71"/>
      <c r="E41" s="29" t="s">
        <v>85</v>
      </c>
      <c r="F41" s="37" t="s">
        <v>86</v>
      </c>
      <c r="G41" s="38">
        <v>27000000</v>
      </c>
      <c r="H41" s="34"/>
    </row>
    <row r="42" spans="1:9" ht="40.5" customHeight="1" x14ac:dyDescent="0.25">
      <c r="A42" s="7" t="s">
        <v>87</v>
      </c>
      <c r="B42" s="56" t="s">
        <v>88</v>
      </c>
      <c r="C42" s="57"/>
      <c r="D42" s="58"/>
      <c r="E42" s="39"/>
      <c r="F42" s="40"/>
      <c r="G42" s="8">
        <f>SUM(G43)</f>
        <v>69000000</v>
      </c>
      <c r="H42" s="7"/>
    </row>
    <row r="43" spans="1:9" x14ac:dyDescent="0.25">
      <c r="A43" s="9"/>
      <c r="B43" s="59" t="s">
        <v>89</v>
      </c>
      <c r="C43" s="60"/>
      <c r="D43" s="61"/>
      <c r="E43" s="10"/>
      <c r="F43" s="11"/>
      <c r="G43" s="12">
        <f>SUM(G44:G50)</f>
        <v>69000000</v>
      </c>
      <c r="H43" s="9"/>
    </row>
    <row r="44" spans="1:9" ht="78" customHeight="1" x14ac:dyDescent="0.25">
      <c r="A44" s="18"/>
      <c r="B44" s="41" t="s">
        <v>12</v>
      </c>
      <c r="C44" s="69" t="s">
        <v>90</v>
      </c>
      <c r="D44" s="70"/>
      <c r="E44" s="42" t="s">
        <v>91</v>
      </c>
      <c r="F44" s="43" t="s">
        <v>92</v>
      </c>
      <c r="G44" s="17">
        <v>3000000</v>
      </c>
      <c r="H44" s="18"/>
    </row>
    <row r="45" spans="1:9" ht="63.75" customHeight="1" x14ac:dyDescent="0.25">
      <c r="A45" s="13"/>
      <c r="B45" s="14" t="s">
        <v>16</v>
      </c>
      <c r="C45" s="65" t="s">
        <v>93</v>
      </c>
      <c r="D45" s="66"/>
      <c r="E45" s="15" t="s">
        <v>94</v>
      </c>
      <c r="F45" s="16" t="s">
        <v>95</v>
      </c>
      <c r="G45" s="27">
        <v>13000000</v>
      </c>
      <c r="H45" s="13"/>
    </row>
    <row r="46" spans="1:9" ht="76.5" customHeight="1" x14ac:dyDescent="0.25">
      <c r="A46" s="13"/>
      <c r="B46" s="14" t="s">
        <v>39</v>
      </c>
      <c r="C46" s="65" t="s">
        <v>96</v>
      </c>
      <c r="D46" s="66"/>
      <c r="E46" s="15" t="s">
        <v>91</v>
      </c>
      <c r="F46" s="16" t="s">
        <v>97</v>
      </c>
      <c r="G46" s="27">
        <v>4000000</v>
      </c>
      <c r="H46" s="13"/>
      <c r="I46" s="33"/>
    </row>
    <row r="47" spans="1:9" ht="82.5" customHeight="1" x14ac:dyDescent="0.25">
      <c r="A47" s="18"/>
      <c r="B47" s="41" t="s">
        <v>98</v>
      </c>
      <c r="C47" s="69" t="s">
        <v>99</v>
      </c>
      <c r="D47" s="70"/>
      <c r="E47" s="42" t="s">
        <v>91</v>
      </c>
      <c r="F47" s="43" t="s">
        <v>100</v>
      </c>
      <c r="G47" s="17">
        <v>16000000</v>
      </c>
      <c r="H47" s="19"/>
    </row>
    <row r="48" spans="1:9" ht="38.25" customHeight="1" x14ac:dyDescent="0.25">
      <c r="A48" s="13"/>
      <c r="B48" s="14" t="s">
        <v>101</v>
      </c>
      <c r="C48" s="65" t="s">
        <v>102</v>
      </c>
      <c r="D48" s="66"/>
      <c r="E48" s="15" t="s">
        <v>103</v>
      </c>
      <c r="F48" s="16" t="s">
        <v>104</v>
      </c>
      <c r="G48" s="27">
        <v>17000000</v>
      </c>
      <c r="H48" s="13"/>
    </row>
    <row r="49" spans="1:8" ht="43.5" customHeight="1" x14ac:dyDescent="0.25">
      <c r="A49" s="13"/>
      <c r="B49" s="14" t="s">
        <v>105</v>
      </c>
      <c r="C49" s="65" t="s">
        <v>106</v>
      </c>
      <c r="D49" s="66"/>
      <c r="E49" s="15" t="s">
        <v>107</v>
      </c>
      <c r="F49" s="16" t="s">
        <v>108</v>
      </c>
      <c r="G49" s="27">
        <v>3000000</v>
      </c>
      <c r="H49" s="13"/>
    </row>
    <row r="50" spans="1:8" ht="73.5" customHeight="1" x14ac:dyDescent="0.25">
      <c r="A50" s="34"/>
      <c r="B50" s="35" t="s">
        <v>109</v>
      </c>
      <c r="C50" s="67" t="s">
        <v>110</v>
      </c>
      <c r="D50" s="68"/>
      <c r="E50" s="36" t="s">
        <v>91</v>
      </c>
      <c r="F50" s="37" t="s">
        <v>111</v>
      </c>
      <c r="G50" s="38">
        <v>13000000</v>
      </c>
      <c r="H50" s="34"/>
    </row>
    <row r="51" spans="1:8" x14ac:dyDescent="0.25">
      <c r="A51" s="7" t="s">
        <v>112</v>
      </c>
      <c r="B51" s="56" t="s">
        <v>113</v>
      </c>
      <c r="C51" s="57"/>
      <c r="D51" s="58"/>
      <c r="E51" s="39"/>
      <c r="F51" s="40"/>
      <c r="G51" s="8">
        <f>SUM(G52)</f>
        <v>20000000</v>
      </c>
      <c r="H51" s="7"/>
    </row>
    <row r="52" spans="1:8" x14ac:dyDescent="0.25">
      <c r="A52" s="9"/>
      <c r="B52" s="59" t="s">
        <v>114</v>
      </c>
      <c r="C52" s="60"/>
      <c r="D52" s="61"/>
      <c r="E52" s="46"/>
      <c r="F52" s="11"/>
      <c r="G52" s="12">
        <f>SUM(G53)</f>
        <v>20000000</v>
      </c>
      <c r="H52" s="9"/>
    </row>
    <row r="53" spans="1:8" ht="63.75" customHeight="1" x14ac:dyDescent="0.25">
      <c r="A53" s="34"/>
      <c r="B53" s="35" t="s">
        <v>12</v>
      </c>
      <c r="C53" s="62" t="s">
        <v>115</v>
      </c>
      <c r="D53" s="63"/>
      <c r="E53" s="36" t="s">
        <v>116</v>
      </c>
      <c r="F53" s="37" t="s">
        <v>117</v>
      </c>
      <c r="G53" s="38">
        <v>20000000</v>
      </c>
      <c r="H53" s="34"/>
    </row>
    <row r="54" spans="1:8" x14ac:dyDescent="0.25">
      <c r="A54" s="7">
        <v>6</v>
      </c>
      <c r="B54" s="56" t="s">
        <v>118</v>
      </c>
      <c r="C54" s="57"/>
      <c r="D54" s="58"/>
      <c r="E54" s="39"/>
      <c r="F54" s="40"/>
      <c r="G54" s="8">
        <f>SUM(G55)</f>
        <v>7500000</v>
      </c>
      <c r="H54" s="7"/>
    </row>
    <row r="55" spans="1:8" x14ac:dyDescent="0.25">
      <c r="A55" s="9"/>
      <c r="B55" s="59" t="s">
        <v>119</v>
      </c>
      <c r="C55" s="60"/>
      <c r="D55" s="61"/>
      <c r="E55" s="46"/>
      <c r="F55" s="11"/>
      <c r="G55" s="12">
        <f>SUM(G56)</f>
        <v>7500000</v>
      </c>
      <c r="H55" s="9"/>
    </row>
    <row r="56" spans="1:8" ht="66.75" customHeight="1" x14ac:dyDescent="0.25">
      <c r="A56" s="34"/>
      <c r="B56" s="35" t="s">
        <v>12</v>
      </c>
      <c r="C56" s="62" t="s">
        <v>120</v>
      </c>
      <c r="D56" s="63"/>
      <c r="E56" s="36" t="s">
        <v>121</v>
      </c>
      <c r="F56" s="37" t="s">
        <v>122</v>
      </c>
      <c r="G56" s="38">
        <v>7500000</v>
      </c>
      <c r="H56" s="34"/>
    </row>
    <row r="57" spans="1:8" x14ac:dyDescent="0.25">
      <c r="A57" s="47"/>
      <c r="B57" s="48"/>
      <c r="C57" s="49"/>
      <c r="D57" s="50"/>
      <c r="E57" s="51" t="s">
        <v>123</v>
      </c>
      <c r="F57" s="52"/>
      <c r="G57" s="53">
        <f>SUM(G7+G32+G38+G42+G51+G54)</f>
        <v>3534525000</v>
      </c>
      <c r="H57" s="52"/>
    </row>
    <row r="59" spans="1:8" x14ac:dyDescent="0.25">
      <c r="G59" s="54">
        <v>3534525000</v>
      </c>
    </row>
    <row r="61" spans="1:8" x14ac:dyDescent="0.25">
      <c r="G61" s="23">
        <v>2980340000</v>
      </c>
      <c r="H61" t="s">
        <v>124</v>
      </c>
    </row>
    <row r="63" spans="1:8" x14ac:dyDescent="0.25">
      <c r="G63" s="55">
        <f>SUM(G59-G61)</f>
        <v>554185000</v>
      </c>
    </row>
  </sheetData>
  <mergeCells count="53">
    <mergeCell ref="B6:D6"/>
    <mergeCell ref="A4:A5"/>
    <mergeCell ref="B4:D5"/>
    <mergeCell ref="E4:F4"/>
    <mergeCell ref="G4:G5"/>
    <mergeCell ref="H4:H5"/>
    <mergeCell ref="C21:D21"/>
    <mergeCell ref="B7:D7"/>
    <mergeCell ref="B8:D8"/>
    <mergeCell ref="C9:D9"/>
    <mergeCell ref="C10:D10"/>
    <mergeCell ref="C12:D12"/>
    <mergeCell ref="C13:D13"/>
    <mergeCell ref="C15:D15"/>
    <mergeCell ref="C16:D16"/>
    <mergeCell ref="C18:D18"/>
    <mergeCell ref="C19:D19"/>
    <mergeCell ref="C20:D20"/>
    <mergeCell ref="C34:D34"/>
    <mergeCell ref="B22:D22"/>
    <mergeCell ref="C23:D23"/>
    <mergeCell ref="C24:D24"/>
    <mergeCell ref="B25:D25"/>
    <mergeCell ref="C26:D26"/>
    <mergeCell ref="C27:D27"/>
    <mergeCell ref="C28:D28"/>
    <mergeCell ref="C29:D29"/>
    <mergeCell ref="B30:D30"/>
    <mergeCell ref="C31:D31"/>
    <mergeCell ref="B32:D32"/>
    <mergeCell ref="C47:D47"/>
    <mergeCell ref="C35:D35"/>
    <mergeCell ref="C37:D37"/>
    <mergeCell ref="B38:D38"/>
    <mergeCell ref="B39:D39"/>
    <mergeCell ref="C40:D40"/>
    <mergeCell ref="C41:D41"/>
    <mergeCell ref="B54:D54"/>
    <mergeCell ref="B55:D55"/>
    <mergeCell ref="C56:D56"/>
    <mergeCell ref="A1:H1"/>
    <mergeCell ref="A2:H2"/>
    <mergeCell ref="C48:D48"/>
    <mergeCell ref="C49:D49"/>
    <mergeCell ref="C50:D50"/>
    <mergeCell ref="B51:D51"/>
    <mergeCell ref="B52:D52"/>
    <mergeCell ref="C53:D53"/>
    <mergeCell ref="B42:D42"/>
    <mergeCell ref="B43:D43"/>
    <mergeCell ref="C44:D44"/>
    <mergeCell ref="C45:D45"/>
    <mergeCell ref="C46:D46"/>
  </mergeCells>
  <pageMargins left="0.7" right="0.7" top="8.3333333333333329E-2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Wahid</dc:creator>
  <cp:lastModifiedBy>Wahid</cp:lastModifiedBy>
  <dcterms:created xsi:type="dcterms:W3CDTF">2022-12-12T11:31:29Z</dcterms:created>
  <dcterms:modified xsi:type="dcterms:W3CDTF">2022-12-13T01:14:47Z</dcterms:modified>
</cp:coreProperties>
</file>